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12"/>
  <workbookPr/>
  <xr:revisionPtr revIDLastSave="93" documentId="11_0B1D56BE9CDCCE836B02CE7A5FB0D4A9BBFD1C62" xr6:coauthVersionLast="47" xr6:coauthVersionMax="47" xr10:uidLastSave="{625ABF34-9EFE-4920-90DF-D593E846DE06}"/>
  <bookViews>
    <workbookView xWindow="240" yWindow="105" windowWidth="14805" windowHeight="8010" xr2:uid="{00000000-000D-0000-FFFF-FFFF00000000}"/>
  </bookViews>
  <sheets>
    <sheet name="Grant Amount Calculator" sheetId="2" r:id="rId1"/>
    <sheet name="Example Calculato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F7" i="2"/>
  <c r="G6" i="2"/>
  <c r="F6" i="2"/>
  <c r="G5" i="2"/>
  <c r="F5" i="2"/>
  <c r="G4" i="2"/>
  <c r="F4" i="2"/>
  <c r="G3" i="2"/>
  <c r="H3" i="2" s="1"/>
  <c r="F3" i="2"/>
  <c r="G7" i="1"/>
  <c r="F7" i="1"/>
  <c r="G6" i="1"/>
  <c r="F6" i="1"/>
  <c r="G5" i="1"/>
  <c r="F5" i="1"/>
  <c r="G4" i="1"/>
  <c r="F4" i="1"/>
  <c r="G3" i="1"/>
  <c r="H3" i="1" s="1"/>
  <c r="F3" i="1"/>
  <c r="I3" i="2" l="1"/>
  <c r="H4" i="2"/>
  <c r="H5" i="2"/>
  <c r="I5" i="2" s="1"/>
  <c r="H6" i="2"/>
  <c r="I6" i="2" s="1"/>
  <c r="H7" i="2"/>
  <c r="I7" i="2" s="1"/>
  <c r="I3" i="1"/>
  <c r="H4" i="1"/>
  <c r="H5" i="1"/>
  <c r="I5" i="1" s="1"/>
  <c r="H6" i="1"/>
  <c r="I6" i="1" s="1"/>
  <c r="H7" i="1"/>
  <c r="I7" i="1" s="1"/>
  <c r="I4" i="2" l="1"/>
  <c r="H8" i="2"/>
  <c r="I4" i="1"/>
  <c r="H8" i="1"/>
</calcChain>
</file>

<file path=xl/sharedStrings.xml><?xml version="1.0" encoding="utf-8"?>
<sst xmlns="http://schemas.openxmlformats.org/spreadsheetml/2006/main" count="62" uniqueCount="34">
  <si>
    <t>Ecological Foresty Equipment Program Calculator</t>
  </si>
  <si>
    <t>Capital Item</t>
  </si>
  <si>
    <t>Vendor</t>
  </si>
  <si>
    <t>Equipment Type</t>
  </si>
  <si>
    <t>Purchase Price (Excluding HST)</t>
  </si>
  <si>
    <t>Grant Percentage (MAX)</t>
  </si>
  <si>
    <t xml:space="preserve"> Calculated Grant (MAX)</t>
  </si>
  <si>
    <t>COMBINED GRANT AMOUNT</t>
  </si>
  <si>
    <t>Remaining Balance Amount</t>
  </si>
  <si>
    <t>Payment Option</t>
  </si>
  <si>
    <t>Purchase Date</t>
  </si>
  <si>
    <t>TOTAL POTENTIAL EFEP GRANT</t>
  </si>
  <si>
    <t>How to use this calculator</t>
  </si>
  <si>
    <t>Applicant completes the following columns:</t>
  </si>
  <si>
    <r>
      <rPr>
        <b/>
        <sz val="10"/>
        <color rgb="FF0D0D0D"/>
        <rFont val="Arial"/>
      </rPr>
      <t>Capital Item:</t>
    </r>
    <r>
      <rPr>
        <sz val="10"/>
        <color rgb="FF0D0D0D"/>
        <rFont val="Arial"/>
      </rPr>
      <t xml:space="preserve"> In this column, enter the name of the equipment being recorded.</t>
    </r>
  </si>
  <si>
    <r>
      <rPr>
        <b/>
        <sz val="10"/>
        <color rgb="FF0D0D0D"/>
        <rFont val="Arial"/>
      </rPr>
      <t>Vendor:</t>
    </r>
    <r>
      <rPr>
        <sz val="10"/>
        <color rgb="FF0D0D0D"/>
        <rFont val="Arial"/>
      </rPr>
      <t xml:space="preserve"> Specify the name of the company or organization associated with the capital item.</t>
    </r>
  </si>
  <si>
    <r>
      <rPr>
        <b/>
        <sz val="10"/>
        <color rgb="FF0D0D0D"/>
        <rFont val="Arial"/>
      </rPr>
      <t xml:space="preserve">Equipment Type: </t>
    </r>
    <r>
      <rPr>
        <sz val="10"/>
        <color rgb="FF0D0D0D"/>
        <rFont val="Arial"/>
      </rPr>
      <t>Select the equipment type from the drop down list: New - Used - Renew/Retrofit.</t>
    </r>
  </si>
  <si>
    <r>
      <rPr>
        <b/>
        <sz val="10"/>
        <color rgb="FF0D0D0D"/>
        <rFont val="Arial"/>
      </rPr>
      <t>Purchase Price (Excluding HST):</t>
    </r>
    <r>
      <rPr>
        <sz val="10"/>
        <color rgb="FF0D0D0D"/>
        <rFont val="Arial"/>
      </rPr>
      <t xml:space="preserve"> Enter the purchase price of the equipment, excluding any applicable taxes such as HST (Harmonized Sales Tax).</t>
    </r>
  </si>
  <si>
    <r>
      <rPr>
        <b/>
        <sz val="10"/>
        <color rgb="FF0D0D0D"/>
        <rFont val="Arial"/>
      </rPr>
      <t>Payment Option:</t>
    </r>
    <r>
      <rPr>
        <sz val="10"/>
        <color rgb="FF0D0D0D"/>
        <rFont val="Arial"/>
      </rPr>
      <t xml:space="preserve"> Select payment type for the remaining balance amount from the drop down list.</t>
    </r>
  </si>
  <si>
    <r>
      <rPr>
        <b/>
        <sz val="10"/>
        <color rgb="FF0D0D0D"/>
        <rFont val="Arial"/>
      </rPr>
      <t>Purchase Date:</t>
    </r>
    <r>
      <rPr>
        <sz val="10"/>
        <color rgb="FF0D0D0D"/>
        <rFont val="Arial"/>
      </rPr>
      <t xml:space="preserve"> Enter the date when the equipment was purchased. </t>
    </r>
  </si>
  <si>
    <t>The calculator will automatically update the following columns:</t>
  </si>
  <si>
    <r>
      <rPr>
        <b/>
        <sz val="10"/>
        <color rgb="FF0D0D0D"/>
        <rFont val="Arial"/>
      </rPr>
      <t>Grant Percentage (MAX):</t>
    </r>
    <r>
      <rPr>
        <sz val="10"/>
        <color rgb="FF0D0D0D"/>
        <rFont val="Arial"/>
      </rPr>
      <t xml:space="preserve"> Indicates the maximum grant percentage applicable to the purchase. This percentage may vary based on the type of equipment selected.</t>
    </r>
  </si>
  <si>
    <r>
      <rPr>
        <b/>
        <sz val="10"/>
        <color rgb="FF0D0D0D"/>
        <rFont val="Arial"/>
      </rPr>
      <t>Calculated Grant (MAX):</t>
    </r>
    <r>
      <rPr>
        <sz val="10"/>
        <color rgb="FF0D0D0D"/>
        <rFont val="Arial"/>
      </rPr>
      <t xml:space="preserve"> Automatically calculates the maximum grant amount based on the purchase price and the grant percentage. This provides an estimate of the grant funding available for the purchase.</t>
    </r>
  </si>
  <si>
    <r>
      <rPr>
        <b/>
        <sz val="10"/>
        <color rgb="FF0D0D0D"/>
        <rFont val="Arial"/>
      </rPr>
      <t>COMBINED GRANT AMOUNT:</t>
    </r>
    <r>
      <rPr>
        <sz val="10"/>
        <color rgb="FF0D0D0D"/>
        <rFont val="Arial"/>
      </rPr>
      <t xml:space="preserve"> Specify the total combined grant amount received for the purchases. </t>
    </r>
  </si>
  <si>
    <r>
      <rPr>
        <b/>
        <sz val="10"/>
        <color rgb="FF0D0D0D"/>
        <rFont val="Arial"/>
      </rPr>
      <t>Remaining Balance Amount:</t>
    </r>
    <r>
      <rPr>
        <sz val="10"/>
        <color rgb="FF0D0D0D"/>
        <rFont val="Arial"/>
      </rPr>
      <t xml:space="preserve"> Calculates the remaining balance amount after deducting the combined grant amount from the total purchase price. This indicates the amount to be covered by other means, such as internal funds or financing.</t>
    </r>
  </si>
  <si>
    <t>Ecological Foresty Equipment Program Calculator (example)</t>
  </si>
  <si>
    <t>Ponsse Buffalo Forwarder</t>
  </si>
  <si>
    <t>Ponsse</t>
  </si>
  <si>
    <t>New Equipment</t>
  </si>
  <si>
    <t>Personal funds</t>
  </si>
  <si>
    <t>Ponsse Scorpion King</t>
  </si>
  <si>
    <t>Vendor financing</t>
  </si>
  <si>
    <t>Renew/Retrofit</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</si>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</sst>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
  </numFmts>
  <fonts count="18">
    <font>
      <sz val="11"/>
      <color theme="1"/>
      <name val="Aptos Narrow"/>
      <family val="2"/>
      <scheme val="minor"/>
    </font>
    <font>
      <sz val="11"/>
      <color theme="1"/>
      <name val="Aptos Narrow"/>
      <family val="2"/>
      <scheme val="minor"/>
    </font>
    <font>
      <b/>
      <sz val="24"/>
      <color theme="1"/>
      <name val="Arial"/>
    </font>
    <font>
      <sz val="12"/>
      <color theme="0"/>
      <name val="Arial"/>
    </font>
    <font>
      <b/>
      <sz val="10"/>
      <name val="Arial"/>
    </font>
    <font>
      <sz val="10"/>
      <name val="Arial"/>
    </font>
    <font>
      <sz val="11"/>
      <color theme="1"/>
      <name val="Arial"/>
    </font>
    <font>
      <sz val="18"/>
      <color theme="0"/>
      <name val="Arial"/>
    </font>
    <font>
      <b/>
      <i/>
      <sz val="10"/>
      <color theme="1"/>
      <name val="Arial"/>
    </font>
    <font>
      <b/>
      <sz val="10"/>
      <color theme="1"/>
      <name val="Arial"/>
    </font>
    <font>
      <b/>
      <sz val="10"/>
      <color theme="3" tint="0.249977111117893"/>
      <name val="Arial"/>
    </font>
    <font>
      <sz val="10"/>
      <color theme="1"/>
      <name val="Aptos Narrow"/>
      <family val="2"/>
      <scheme val="minor"/>
    </font>
    <font>
      <sz val="10"/>
      <color theme="1"/>
      <name val="Arial"/>
    </font>
    <font>
      <b/>
      <sz val="10"/>
      <color rgb="FF0D0D0D"/>
      <name val="Arial"/>
    </font>
    <font>
      <sz val="10"/>
      <color rgb="FF0D0D0D"/>
      <name val="Arial"/>
    </font>
    <font>
      <b/>
      <i/>
      <sz val="10"/>
      <color theme="3" tint="0.249977111117893"/>
      <name val="Arial"/>
    </font>
    <font>
      <i/>
      <sz val="10"/>
      <color theme="1"/>
      <name val="Aptos Narrow"/>
      <family val="2"/>
      <scheme val="minor"/>
    </font>
    <font>
      <b/>
      <sz val="24"/>
      <color rgb="FFFF0000"/>
      <name val="Arial"/>
    </font>
  </fonts>
  <fills count="8">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21">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164" fontId="5" fillId="5" borderId="5" xfId="0" applyNumberFormat="1" applyFont="1" applyFill="1" applyBorder="1" applyAlignment="1">
      <alignment horizontal="right" vertical="center"/>
    </xf>
    <xf numFmtId="9" fontId="5" fillId="6" borderId="5" xfId="2" applyFont="1" applyFill="1" applyBorder="1" applyAlignment="1" applyProtection="1">
      <alignment horizontal="center" vertical="center"/>
      <protection hidden="1"/>
    </xf>
    <xf numFmtId="44" fontId="5" fillId="6" borderId="5" xfId="1" applyFont="1" applyFill="1" applyBorder="1" applyAlignment="1" applyProtection="1">
      <alignment horizontal="center" vertical="center" wrapText="1"/>
      <protection hidden="1"/>
    </xf>
    <xf numFmtId="44" fontId="5" fillId="6" borderId="5" xfId="1" applyFont="1" applyFill="1" applyBorder="1" applyAlignment="1" applyProtection="1">
      <alignment horizontal="right" vertical="center"/>
      <protection hidden="1"/>
    </xf>
    <xf numFmtId="0" fontId="5" fillId="0" borderId="6" xfId="0" applyFont="1" applyBorder="1" applyAlignment="1">
      <alignment horizontal="center" vertical="center"/>
    </xf>
    <xf numFmtId="165" fontId="6" fillId="0" borderId="7" xfId="0" applyNumberFormat="1" applyFont="1" applyBorder="1"/>
    <xf numFmtId="0" fontId="4" fillId="3" borderId="8" xfId="0" applyFont="1" applyFill="1" applyBorder="1" applyAlignment="1">
      <alignment horizontal="center" vertical="center" wrapText="1"/>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4" borderId="9" xfId="0" applyFont="1" applyFill="1" applyBorder="1" applyAlignment="1">
      <alignment horizontal="center" vertical="center"/>
    </xf>
    <xf numFmtId="164" fontId="5" fillId="5" borderId="9" xfId="0" applyNumberFormat="1" applyFont="1" applyFill="1" applyBorder="1" applyAlignment="1">
      <alignment horizontal="right" vertical="center"/>
    </xf>
    <xf numFmtId="9" fontId="5" fillId="6" borderId="9" xfId="2" applyFont="1" applyFill="1" applyBorder="1" applyAlignment="1" applyProtection="1">
      <alignment horizontal="center" vertical="center"/>
      <protection hidden="1"/>
    </xf>
    <xf numFmtId="44" fontId="5" fillId="6" borderId="9" xfId="1" applyFont="1" applyFill="1" applyBorder="1" applyAlignment="1" applyProtection="1">
      <alignment horizontal="center" vertical="center" wrapText="1"/>
      <protection hidden="1"/>
    </xf>
    <xf numFmtId="44" fontId="5" fillId="6" borderId="9" xfId="1" applyFont="1" applyFill="1" applyBorder="1" applyAlignment="1" applyProtection="1">
      <alignment horizontal="right" vertical="center"/>
      <protection hidden="1"/>
    </xf>
    <xf numFmtId="0" fontId="5" fillId="0" borderId="10" xfId="0" applyFont="1" applyBorder="1" applyAlignment="1">
      <alignment horizontal="center" vertical="center"/>
    </xf>
    <xf numFmtId="165" fontId="6" fillId="0" borderId="11" xfId="0" applyNumberFormat="1" applyFont="1" applyBorder="1"/>
    <xf numFmtId="0" fontId="4" fillId="0" borderId="9" xfId="0" applyFont="1" applyBorder="1" applyAlignment="1">
      <alignment horizontal="center" vertical="center"/>
    </xf>
    <xf numFmtId="0" fontId="4" fillId="4" borderId="9" xfId="0" applyFont="1" applyFill="1" applyBorder="1" applyAlignment="1">
      <alignment horizontal="center" vertical="center"/>
    </xf>
    <xf numFmtId="164" fontId="4" fillId="5" borderId="9" xfId="0" applyNumberFormat="1" applyFont="1" applyFill="1" applyBorder="1" applyAlignment="1">
      <alignment horizontal="right" vertical="center"/>
    </xf>
    <xf numFmtId="9" fontId="4" fillId="6" borderId="9" xfId="2" applyFont="1" applyFill="1" applyBorder="1" applyAlignment="1" applyProtection="1">
      <alignment horizontal="center" vertical="center"/>
      <protection hidden="1"/>
    </xf>
    <xf numFmtId="44" fontId="4" fillId="6" borderId="9" xfId="1" applyFont="1" applyFill="1" applyBorder="1" applyAlignment="1" applyProtection="1">
      <alignment horizontal="center" vertical="center" wrapText="1"/>
      <protection hidden="1"/>
    </xf>
    <xf numFmtId="44" fontId="4" fillId="6" borderId="9" xfId="1" applyFont="1" applyFill="1" applyBorder="1" applyAlignment="1" applyProtection="1">
      <alignment horizontal="right" vertical="center"/>
      <protection hidden="1"/>
    </xf>
    <xf numFmtId="0" fontId="4" fillId="0" borderId="10" xfId="0" applyFont="1" applyBorder="1" applyAlignment="1">
      <alignment horizontal="center" vertical="center"/>
    </xf>
    <xf numFmtId="0" fontId="4" fillId="3" borderId="12" xfId="0" applyFont="1" applyFill="1" applyBorder="1" applyAlignment="1">
      <alignment horizontal="center" vertical="center" wrapText="1"/>
    </xf>
    <xf numFmtId="0" fontId="4" fillId="0" borderId="13" xfId="0" applyFont="1" applyBorder="1" applyAlignment="1">
      <alignment horizontal="center" vertical="center"/>
    </xf>
    <xf numFmtId="0" fontId="4" fillId="4" borderId="13" xfId="0" applyFont="1" applyFill="1" applyBorder="1" applyAlignment="1">
      <alignment horizontal="center" vertical="center"/>
    </xf>
    <xf numFmtId="164" fontId="4" fillId="5" borderId="14" xfId="0" applyNumberFormat="1" applyFont="1" applyFill="1" applyBorder="1" applyAlignment="1">
      <alignment horizontal="right" vertical="center"/>
    </xf>
    <xf numFmtId="9" fontId="4" fillId="6" borderId="14" xfId="2" applyFont="1" applyFill="1" applyBorder="1" applyAlignment="1" applyProtection="1">
      <alignment horizontal="center" vertical="center"/>
      <protection hidden="1"/>
    </xf>
    <xf numFmtId="44" fontId="4" fillId="6" borderId="14" xfId="1" applyFont="1" applyFill="1" applyBorder="1" applyAlignment="1" applyProtection="1">
      <alignment horizontal="center" vertical="center" wrapText="1"/>
      <protection hidden="1"/>
    </xf>
    <xf numFmtId="44" fontId="4" fillId="6" borderId="13" xfId="1" applyFont="1" applyFill="1" applyBorder="1" applyAlignment="1" applyProtection="1">
      <alignment horizontal="right" vertical="center"/>
      <protection hidden="1"/>
    </xf>
    <xf numFmtId="44" fontId="4" fillId="6" borderId="13" xfId="1" applyFont="1" applyFill="1" applyBorder="1" applyAlignment="1" applyProtection="1">
      <alignment horizontal="center" vertical="center" wrapText="1"/>
      <protection hidden="1"/>
    </xf>
    <xf numFmtId="0" fontId="4" fillId="0" borderId="15" xfId="0" applyFont="1" applyBorder="1" applyAlignment="1">
      <alignment horizontal="center" vertical="center"/>
    </xf>
    <xf numFmtId="165" fontId="6" fillId="0" borderId="16" xfId="0" applyNumberFormat="1" applyFont="1" applyBorder="1"/>
    <xf numFmtId="0" fontId="6" fillId="0" borderId="0" xfId="0" applyFont="1"/>
    <xf numFmtId="0" fontId="6" fillId="0" borderId="0" xfId="0" applyFont="1" applyAlignment="1">
      <alignment horizontal="center"/>
    </xf>
    <xf numFmtId="0" fontId="4" fillId="0" borderId="0" xfId="0" applyFont="1" applyAlignment="1">
      <alignment horizontal="center" vertical="center"/>
    </xf>
    <xf numFmtId="44" fontId="4" fillId="7" borderId="20" xfId="0" applyNumberFormat="1" applyFont="1" applyFill="1" applyBorder="1" applyAlignment="1" applyProtection="1">
      <alignment horizontal="center" vertical="center"/>
      <protection hidden="1"/>
    </xf>
    <xf numFmtId="0" fontId="0" fillId="4" borderId="0" xfId="0" applyFill="1"/>
    <xf numFmtId="0" fontId="7" fillId="4" borderId="0" xfId="0" applyFont="1" applyFill="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10" fillId="4" borderId="0" xfId="0" applyFont="1" applyFill="1" applyAlignment="1">
      <alignment horizontal="left" vertical="center"/>
    </xf>
    <xf numFmtId="0" fontId="11" fillId="4" borderId="0" xfId="0" applyFont="1" applyFill="1"/>
    <xf numFmtId="0" fontId="12" fillId="0" borderId="0" xfId="0" applyFont="1" applyAlignment="1">
      <alignment vertical="center"/>
    </xf>
    <xf numFmtId="0" fontId="15" fillId="4" borderId="0" xfId="0" applyFont="1" applyFill="1" applyAlignment="1">
      <alignment horizontal="left" vertical="center"/>
    </xf>
    <xf numFmtId="0" fontId="16" fillId="4" borderId="0" xfId="0" applyFont="1" applyFill="1"/>
    <xf numFmtId="0" fontId="12" fillId="4" borderId="0" xfId="0" applyFont="1" applyFill="1" applyAlignment="1">
      <alignment vertical="center"/>
    </xf>
    <xf numFmtId="0" fontId="14" fillId="4" borderId="0" xfId="0" applyFont="1" applyFill="1" applyAlignment="1">
      <alignment vertical="center"/>
    </xf>
    <xf numFmtId="0" fontId="2" fillId="0" borderId="0" xfId="0" applyFont="1" applyAlignment="1">
      <alignment horizontal="left"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0" fillId="0" borderId="0" xfId="0" applyAlignment="1">
      <alignment horizontal="center"/>
    </xf>
    <xf numFmtId="0" fontId="7" fillId="2" borderId="0" xfId="0" applyFont="1" applyFill="1" applyAlignment="1">
      <alignment horizontal="left" vertical="center"/>
    </xf>
    <xf numFmtId="0" fontId="17" fillId="0" borderId="0" xfId="0" applyFont="1" applyAlignment="1">
      <alignment horizontal="left" vertical="center"/>
    </xf>
  </cellXfs>
  <cellStyles count="3">
    <cellStyle name="Currency" xfId="1" builtinId="4"/>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962025</xdr:colOff>
      <xdr:row>0</xdr:row>
      <xdr:rowOff>57150</xdr:rowOff>
    </xdr:from>
    <xdr:to>
      <xdr:col>10</xdr:col>
      <xdr:colOff>1171575</xdr:colOff>
      <xdr:row>0</xdr:row>
      <xdr:rowOff>723900</xdr:rowOff>
    </xdr:to>
    <xdr:pic>
      <xdr:nvPicPr>
        <xdr:cNvPr id="2" name="Picture 1">
          <a:extLst>
            <a:ext uri="{FF2B5EF4-FFF2-40B4-BE49-F238E27FC236}">
              <a16:creationId xmlns:a16="http://schemas.microsoft.com/office/drawing/2014/main" id="{8A508ECF-EE47-45EC-85CE-B9B154DB2FED}"/>
            </a:ext>
          </a:extLst>
        </xdr:cNvPr>
        <xdr:cNvPicPr>
          <a:picLocks noChangeAspect="1"/>
        </xdr:cNvPicPr>
      </xdr:nvPicPr>
      <xdr:blipFill>
        <a:blip xmlns:r="http://schemas.openxmlformats.org/officeDocument/2006/relationships" r:embed="rId1"/>
        <a:stretch>
          <a:fillRect/>
        </a:stretch>
      </xdr:blipFill>
      <xdr:spPr>
        <a:xfrm>
          <a:off x="11391900" y="57150"/>
          <a:ext cx="1438275"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962025</xdr:colOff>
      <xdr:row>0</xdr:row>
      <xdr:rowOff>57150</xdr:rowOff>
    </xdr:from>
    <xdr:to>
      <xdr:col>10</xdr:col>
      <xdr:colOff>1171575</xdr:colOff>
      <xdr:row>0</xdr:row>
      <xdr:rowOff>723900</xdr:rowOff>
    </xdr:to>
    <xdr:pic>
      <xdr:nvPicPr>
        <xdr:cNvPr id="2" name="Picture 1">
          <a:extLst>
            <a:ext uri="{FF2B5EF4-FFF2-40B4-BE49-F238E27FC236}">
              <a16:creationId xmlns:a16="http://schemas.microsoft.com/office/drawing/2014/main" id="{8C7135AC-2302-4F5A-8E91-18B967FC128B}"/>
            </a:ext>
          </a:extLst>
        </xdr:cNvPr>
        <xdr:cNvPicPr>
          <a:picLocks noChangeAspect="1"/>
        </xdr:cNvPicPr>
      </xdr:nvPicPr>
      <xdr:blipFill>
        <a:blip xmlns:r="http://schemas.openxmlformats.org/officeDocument/2006/relationships" r:embed="rId1"/>
        <a:stretch>
          <a:fillRect/>
        </a:stretch>
      </xdr:blipFill>
      <xdr:spPr>
        <a:xfrm>
          <a:off x="11391900" y="57150"/>
          <a:ext cx="1438275"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97E5-83A4-41DE-9846-18035EF6279E}">
  <dimension ref="A1:BH56"/>
  <sheetViews>
    <sheetView tabSelected="1" workbookViewId="0">
      <selection activeCell="D3" sqref="D3"/>
    </sheetView>
  </sheetViews>
  <sheetFormatPr defaultRowHeight="15"/>
  <cols>
    <col min="1" max="1" width="6.5703125" customWidth="1"/>
    <col min="2" max="2" width="26" customWidth="1"/>
    <col min="3" max="3" width="13" customWidth="1"/>
    <col min="4" max="4" width="20" customWidth="1"/>
    <col min="5" max="5" width="18.85546875" customWidth="1"/>
    <col min="6" max="6" width="15.42578125" customWidth="1"/>
    <col min="7" max="9" width="18.85546875" customWidth="1"/>
    <col min="10" max="11" width="18.42578125" customWidth="1"/>
    <col min="12" max="60" width="9.140625" style="46"/>
  </cols>
  <sheetData>
    <row r="1" spans="1:11" ht="63" customHeight="1">
      <c r="A1" s="57" t="s">
        <v>0</v>
      </c>
      <c r="B1" s="57"/>
      <c r="C1" s="57"/>
      <c r="D1" s="57"/>
      <c r="E1" s="57"/>
      <c r="F1" s="57"/>
      <c r="G1" s="57"/>
      <c r="H1" s="57"/>
      <c r="I1" s="57"/>
      <c r="J1" s="57"/>
      <c r="K1" s="57"/>
    </row>
    <row r="2" spans="1:11" ht="49.5" customHeight="1">
      <c r="A2" s="1"/>
      <c r="B2" s="2" t="s">
        <v>1</v>
      </c>
      <c r="C2" s="3" t="s">
        <v>2</v>
      </c>
      <c r="D2" s="3" t="s">
        <v>3</v>
      </c>
      <c r="E2" s="3" t="s">
        <v>4</v>
      </c>
      <c r="F2" s="3" t="s">
        <v>5</v>
      </c>
      <c r="G2" s="3" t="s">
        <v>6</v>
      </c>
      <c r="H2" s="3" t="s">
        <v>7</v>
      </c>
      <c r="I2" s="3" t="s">
        <v>8</v>
      </c>
      <c r="J2" s="4" t="s">
        <v>9</v>
      </c>
      <c r="K2" s="4" t="s">
        <v>10</v>
      </c>
    </row>
    <row r="3" spans="1:11" ht="35.25" customHeight="1">
      <c r="A3" s="5">
        <v>1</v>
      </c>
      <c r="B3" s="6"/>
      <c r="C3" s="7"/>
      <c r="D3" s="8"/>
      <c r="E3" s="9"/>
      <c r="F3" s="10" t="str">
        <f>IF(D3="", "", IF(D3="New Equipment", 0.35, IF(D3="Used Equipment", 0.3, IF(D3="Renew/Retrofit", 0.5, "Invalid Type"))))</f>
        <v/>
      </c>
      <c r="G3" s="11">
        <f>IF(E3=0, 0,
    IF(ISBLANK(E3),
        0,
        IF(ISNUMBER(VALUE(E3)),
            IF(D3="New Equipment",
                IF(VALUE(E3)*0.35 &lt; 50000, "Error: Below Minimum Amount",
                    IF(VALUE(E3)*0.35 &gt; 250000, 250000, MAX(VALUE(E3)*0.35, 50000))),
            IF(D3="Used Equipment",
                IF(VALUE(E3)*0.3 &lt; 50000, "Error: Below Minimum Amount",
                    IF(VALUE(E3)*0.3 &gt; 150000, 150000, MAX(VALUE(E3)*0.3, 50000))),
            IF(D3="Renew/Retrofit",
                IF(VALUE(E3)*0.5 &lt; 15000, "Error: Below Minimum Amount",
                    IF(VALUE(E3)*0.5 &gt; 150000, 150000, MAX(VALUE(E3)*0.5, 15000))),
            ""))),
            IF(ISBLANK(E3), 0, 250000)
        )
    )
)</f>
        <v>0</v>
      </c>
      <c r="H3" s="12">
        <f>IF(ISBLANK(G3), "",
    IF(G3 = "Error: Below Minimum Amount",
        0,
        IF(SUM($G$3:G3) &lt;= 250000, G3,
            IF(SUM($G$3:G3) &gt; 250000,
                MAX(G3 - MAX(SUM($G$3:G3) - 250000, 0), 0),
                G3
            )
        )
    )
)</f>
        <v>0</v>
      </c>
      <c r="I3" s="11">
        <f>IF(ISNUMBER(H3), E3 - H3, E3 - 0)</f>
        <v>0</v>
      </c>
      <c r="J3" s="13"/>
      <c r="K3" s="14"/>
    </row>
    <row r="4" spans="1:11" ht="46.5" customHeight="1">
      <c r="A4" s="15">
        <v>2</v>
      </c>
      <c r="B4" s="16"/>
      <c r="C4" s="17"/>
      <c r="D4" s="18"/>
      <c r="E4" s="19"/>
      <c r="F4" s="20" t="str">
        <f t="shared" ref="F4:F7" si="0">IF(D4="", "", IF(D4="New Equipment", 0.35, IF(D4="Used Equipment", 0.3, IF(D4="Renew/Retrofit", 0.5, "Invalid Type"))))</f>
        <v/>
      </c>
      <c r="G4" s="21">
        <f>IF(E4=0, 0,
    IF(ISBLANK(E4),
        "",
        IF(ISNUMBER(VALUE(E4)),
            IF(D4="New Equipment",
                IF(VALUE(E4)*0.35 &lt; 50000, "Error: Below Minimum Amount",
                    IF(VALUE(E4)*0.35 &gt; 250000, 250000, MAX(VALUE(E4)*0.35, 50000))),
            IF(D4="Used Equipment",
                IF(VALUE(E4)*0.3 &lt; 50000, "Error: Below Minimum Amount",
                    IF(VALUE(E4)*0.3 &gt; 150000, 150000, MAX(VALUE(E4)*0.3, 50000))),
            IF(D4="Renew/Retrofit",
                IF(VALUE(E4)*0.5 &lt; 15000, "Error: Below Minimum Amount",
                    IF(VALUE(E4)*0.5 &gt; 150000, 150000, MAX(VALUE(E4)*0.5, 15000))),
            ""))),
            IF(ISBLANK(E4), 0, 250000)
        )
    )
)</f>
        <v>0</v>
      </c>
      <c r="H4" s="22">
        <f>IF(ISBLANK(G4), "",
    IF(G4 = "Error: Below Minimum Amount",
        0,
        IF(SUM($G$3:G4) &lt;= 250000, G4,
            IF(SUM($G$3:G4) &gt; 250000,
                MAX(G4 - MAX(SUM($G$3:G4) - 250000, 0), 0),
                G4
            )
        )
    )
)</f>
        <v>0</v>
      </c>
      <c r="I4" s="21">
        <f>IF(ISNUMBER(H4), E4 - H4, E4 - 0)</f>
        <v>0</v>
      </c>
      <c r="J4" s="23"/>
      <c r="K4" s="24"/>
    </row>
    <row r="5" spans="1:11" ht="35.25" customHeight="1">
      <c r="A5" s="15">
        <v>3</v>
      </c>
      <c r="B5" s="16"/>
      <c r="C5" s="17"/>
      <c r="D5" s="18"/>
      <c r="E5" s="19"/>
      <c r="F5" s="20" t="str">
        <f t="shared" si="0"/>
        <v/>
      </c>
      <c r="G5" s="21">
        <f>IF(E5=0, 0,
    IF(ISBLANK(E5),
        "",
        IF(ISNUMBER(VALUE(E5)),
            IF(D5="New Equipment",
                IF(VALUE(E5)*0.35 &lt; 50000, "Error: Below Minimum Amount",
                    IF(VALUE(E5)*0.35 &gt; 250000, 250000, MAX(VALUE(E5)*0.35, 50000))),
            IF(D5="Used Equipment",
                IF(VALUE(E5)*0.3 &lt; 50000, "Error: Below Minimum Amount",
                    IF(VALUE(E5)*0.3 &gt; 150000, 150000, MAX(VALUE(E5)*0.3, 50000))),
            IF(D5="Renew/Retrofit",
                IF(VALUE(E5)*0.5 &lt; 15000, "Error: Below Minimum Amount",
                    IF(VALUE(E5)*0.5 &gt; 150000, 150000, MAX(VALUE(E5)*0.5, 15000))),
            ""))),
            IF(ISBLANK(E5), 0, 250000)
        )
    )
)</f>
        <v>0</v>
      </c>
      <c r="H5" s="22">
        <f>IF(ISBLANK(G5), "",
    IF(G5 = "Error: Below Minimum Amount",
        0,
        IF(SUM($G$3:G5) &lt;= 250000, G5,
            IF(SUM($G$3:G5) &gt; 250000,
                MAX(G5 - MAX(SUM($G$3:G5) - 250000, 0), 0),
                G5
            )
        )
    )
)</f>
        <v>0</v>
      </c>
      <c r="I5" s="21">
        <f>IF(ISNUMBER(H5), E5 - H5, E5 - 0)</f>
        <v>0</v>
      </c>
      <c r="J5" s="23"/>
      <c r="K5" s="24"/>
    </row>
    <row r="6" spans="1:11" ht="35.25" customHeight="1">
      <c r="A6" s="15">
        <v>4</v>
      </c>
      <c r="B6" s="25"/>
      <c r="C6" s="25"/>
      <c r="D6" s="26"/>
      <c r="E6" s="27"/>
      <c r="F6" s="28" t="str">
        <f t="shared" si="0"/>
        <v/>
      </c>
      <c r="G6" s="29">
        <f>IF(E6=0, 0,
    IF(ISBLANK(E6),
        "",
        IF(ISNUMBER(VALUE(E6)),
            IF(D6="New Equipment",
                IF(VALUE(E6)*0.35 &lt; 50000, "Error: Below Minimum Amount",
                    IF(VALUE(E6)*0.35 &gt; 250000, 250000, MAX(VALUE(E6)*0.35, 50000))),
            IF(D6="Used Equipment",
                IF(VALUE(E6)*0.3 &lt; 50000, "Error: Below Minimum Amount",
                    IF(VALUE(E6)*0.3 &gt; 150000, 150000, MAX(VALUE(E6)*0.3, 50000))),
            IF(D6="Renew/Retrofit",
                IF(VALUE(E6)*0.5 &lt; 15000, "Error: Below Minimum Amount",
                    IF(VALUE(E6)*0.5 &gt; 150000, 150000, MAX(VALUE(E6)*0.5, 15000))),
            ""))),
            IF(ISBLANK(E6), 0, 250000)
        )
    )
)</f>
        <v>0</v>
      </c>
      <c r="H6" s="30">
        <f>IF(ISBLANK(G6), "",
    IF(G6 = "Error: Below Minimum Amount",
        0,
        IF(SUM($G$3:G6) &lt;= 250000, G6,
            IF(SUM($G$3:G6) &gt; 250000,
                MAX(G6 - MAX(SUM($G$3:G6) - 250000, 0), 0),
                G6
            )
        )
    )
)</f>
        <v>0</v>
      </c>
      <c r="I6" s="29">
        <f>IF(ISNUMBER(H6), E6 - H6, E6 - 0)</f>
        <v>0</v>
      </c>
      <c r="J6" s="31"/>
      <c r="K6" s="24"/>
    </row>
    <row r="7" spans="1:11" ht="35.25" customHeight="1">
      <c r="A7" s="32">
        <v>5</v>
      </c>
      <c r="B7" s="33"/>
      <c r="C7" s="33"/>
      <c r="D7" s="34"/>
      <c r="E7" s="35"/>
      <c r="F7" s="36" t="str">
        <f t="shared" si="0"/>
        <v/>
      </c>
      <c r="G7" s="37">
        <f>IF(E7=0, 0,
    IF(ISBLANK(E7),
        "",
        IF(ISNUMBER(VALUE(E7)),
            IF(D7="New Equipment",
                IF(VALUE(E7)*0.35 &lt; 50000, "Error: Below Minimum Amount",
                    IF(VALUE(E7)*0.35 &gt; 250000, 250000, MAX(VALUE(E7)*0.35, 50000))),
            IF(D7="Used Equipment",
                IF(VALUE(E7)*0.3 &lt; 50000, "Error: Below Minimum Amount",
                    IF(VALUE(E7)*0.3 &gt; 150000, 150000, MAX(VALUE(E7)*0.3, 50000))),
            IF(D7="Renew/Retrofit",
                IF(VALUE(E7)*0.5 &lt; 15000, "Error: Below Minimum Amount",
                    IF(VALUE(E7)*0.5 &gt; 150000, 150000, MAX(VALUE(E7)*0.5, 15000))),
            ""))),
            IF(ISBLANK(E7), 0, 250000)
        )
    )
)</f>
        <v>0</v>
      </c>
      <c r="H7" s="38">
        <f>IF(ISBLANK(G7), "",
    IF(G7 = "Error: Below Minimum Amount",
        0,
        IF(SUM($G$3:G7) &lt;= 250000, G7,
            IF(SUM($G$3:G7) &gt; 250000,
                MAX(G7 - MAX(SUM($G$3:G7) - 250000, 0), 0),
                G7
            )
        )
    )
)</f>
        <v>0</v>
      </c>
      <c r="I7" s="39">
        <f>IF(ISNUMBER(H7), E7 - H7, E7 - 0)</f>
        <v>0</v>
      </c>
      <c r="J7" s="40"/>
      <c r="K7" s="41"/>
    </row>
    <row r="8" spans="1:11" ht="35.25" customHeight="1">
      <c r="A8" s="42"/>
      <c r="B8" s="43"/>
      <c r="C8" s="43"/>
      <c r="D8" s="44"/>
      <c r="E8" s="58" t="s">
        <v>11</v>
      </c>
      <c r="F8" s="59"/>
      <c r="G8" s="60"/>
      <c r="H8" s="45">
        <f>SUM(H3:H7)</f>
        <v>0</v>
      </c>
      <c r="I8" s="42"/>
      <c r="J8" s="42"/>
      <c r="K8" s="42"/>
    </row>
    <row r="9" spans="1:11" ht="14.25" customHeight="1">
      <c r="A9" s="61"/>
      <c r="B9" s="61"/>
      <c r="C9" s="61"/>
      <c r="D9" s="61"/>
      <c r="E9" s="61"/>
      <c r="F9" s="61"/>
      <c r="G9" s="61"/>
      <c r="H9" s="61"/>
      <c r="I9" s="61"/>
      <c r="J9" s="61"/>
      <c r="K9" s="61"/>
    </row>
    <row r="10" spans="1:11" s="46" customFormat="1" ht="23.25" customHeight="1">
      <c r="A10" s="62" t="s">
        <v>12</v>
      </c>
      <c r="B10" s="62"/>
      <c r="C10" s="62"/>
      <c r="D10" s="62"/>
      <c r="E10" s="62"/>
      <c r="F10" s="62"/>
      <c r="G10" s="62"/>
      <c r="H10" s="62"/>
      <c r="I10" s="62"/>
      <c r="J10" s="62"/>
      <c r="K10" s="62"/>
    </row>
    <row r="11" spans="1:11" s="46" customFormat="1" ht="8.25" customHeight="1">
      <c r="A11" s="47"/>
      <c r="B11" s="47"/>
      <c r="C11" s="47"/>
      <c r="D11" s="47"/>
      <c r="E11" s="47"/>
      <c r="F11" s="47"/>
      <c r="G11" s="47"/>
      <c r="H11" s="47"/>
      <c r="I11" s="47"/>
      <c r="J11" s="47"/>
      <c r="K11" s="47"/>
    </row>
    <row r="12" spans="1:11" s="51" customFormat="1" ht="17.25" customHeight="1">
      <c r="A12" s="48" t="s">
        <v>13</v>
      </c>
      <c r="B12" s="49"/>
      <c r="C12" s="49"/>
      <c r="D12" s="50"/>
      <c r="E12" s="50"/>
      <c r="F12" s="50"/>
      <c r="G12" s="50"/>
      <c r="H12" s="50"/>
      <c r="I12" s="50"/>
      <c r="J12" s="50"/>
      <c r="K12" s="50"/>
    </row>
    <row r="13" spans="1:11" s="51" customFormat="1" ht="17.25" customHeight="1">
      <c r="A13" s="49"/>
      <c r="B13" s="55" t="s">
        <v>14</v>
      </c>
      <c r="C13" s="49"/>
      <c r="D13" s="50"/>
      <c r="E13" s="50"/>
      <c r="F13" s="50"/>
      <c r="G13" s="50"/>
      <c r="H13" s="50"/>
      <c r="I13" s="50"/>
      <c r="J13" s="50"/>
      <c r="K13" s="50"/>
    </row>
    <row r="14" spans="1:11" s="51" customFormat="1" ht="17.25" customHeight="1">
      <c r="A14" s="49"/>
      <c r="B14" s="56" t="s">
        <v>15</v>
      </c>
      <c r="C14" s="49"/>
      <c r="D14" s="50"/>
      <c r="E14" s="50"/>
      <c r="F14" s="50"/>
      <c r="G14" s="50"/>
      <c r="H14" s="50"/>
      <c r="I14" s="50"/>
      <c r="J14" s="50"/>
      <c r="K14" s="50"/>
    </row>
    <row r="15" spans="1:11" s="51" customFormat="1" ht="17.25" customHeight="1">
      <c r="A15" s="49"/>
      <c r="B15" s="56" t="s">
        <v>16</v>
      </c>
      <c r="C15" s="49"/>
      <c r="D15" s="50"/>
      <c r="E15" s="50"/>
      <c r="F15" s="50"/>
      <c r="G15" s="50"/>
      <c r="H15" s="50"/>
      <c r="I15" s="50"/>
      <c r="J15" s="50"/>
      <c r="K15" s="50"/>
    </row>
    <row r="16" spans="1:11" s="51" customFormat="1" ht="17.25" customHeight="1">
      <c r="A16" s="49"/>
      <c r="B16" s="55" t="s">
        <v>17</v>
      </c>
      <c r="C16" s="49"/>
      <c r="D16" s="50"/>
      <c r="E16" s="50"/>
      <c r="F16" s="50"/>
      <c r="G16" s="50"/>
      <c r="H16" s="50"/>
      <c r="I16" s="50"/>
      <c r="J16" s="50"/>
      <c r="K16" s="50"/>
    </row>
    <row r="17" spans="1:11" s="51" customFormat="1" ht="17.25" customHeight="1">
      <c r="A17" s="49"/>
      <c r="B17" s="56" t="s">
        <v>18</v>
      </c>
      <c r="C17" s="49"/>
      <c r="D17" s="50"/>
      <c r="E17" s="50"/>
      <c r="F17" s="50"/>
      <c r="G17" s="50"/>
      <c r="H17" s="50"/>
      <c r="I17" s="50"/>
      <c r="J17" s="50"/>
      <c r="K17" s="50"/>
    </row>
    <row r="18" spans="1:11" s="51" customFormat="1" ht="17.25" customHeight="1">
      <c r="A18" s="49"/>
      <c r="B18" s="55" t="s">
        <v>19</v>
      </c>
      <c r="C18" s="49"/>
      <c r="D18" s="50"/>
      <c r="E18" s="50"/>
      <c r="F18" s="50"/>
      <c r="G18" s="50"/>
      <c r="H18" s="50"/>
      <c r="I18" s="50"/>
      <c r="J18" s="50"/>
      <c r="K18" s="50"/>
    </row>
    <row r="19" spans="1:11" s="51" customFormat="1" ht="8.25" customHeight="1">
      <c r="A19" s="49"/>
      <c r="B19" s="52"/>
      <c r="C19" s="49"/>
      <c r="D19" s="50"/>
      <c r="E19" s="50"/>
      <c r="F19" s="50"/>
      <c r="G19" s="50"/>
      <c r="H19" s="50"/>
      <c r="I19" s="50"/>
      <c r="J19" s="50"/>
      <c r="K19" s="50"/>
    </row>
    <row r="20" spans="1:11" s="54" customFormat="1" ht="17.25" customHeight="1">
      <c r="A20" s="48" t="s">
        <v>20</v>
      </c>
      <c r="B20" s="48"/>
      <c r="C20" s="48"/>
      <c r="D20" s="53"/>
      <c r="E20" s="53"/>
      <c r="F20" s="53"/>
      <c r="G20" s="53"/>
      <c r="H20" s="53"/>
      <c r="I20" s="53"/>
      <c r="J20" s="53"/>
      <c r="K20" s="53"/>
    </row>
    <row r="21" spans="1:11" s="51" customFormat="1" ht="17.25" customHeight="1">
      <c r="A21" s="49"/>
      <c r="B21" s="55" t="s">
        <v>21</v>
      </c>
      <c r="C21" s="49"/>
      <c r="D21" s="50"/>
      <c r="E21" s="50"/>
      <c r="F21" s="50"/>
      <c r="G21" s="50"/>
      <c r="H21" s="50"/>
      <c r="I21" s="50"/>
      <c r="J21" s="50"/>
      <c r="K21" s="50"/>
    </row>
    <row r="22" spans="1:11" s="51" customFormat="1" ht="17.25" customHeight="1">
      <c r="A22" s="49"/>
      <c r="B22" s="55" t="s">
        <v>22</v>
      </c>
      <c r="C22" s="49"/>
      <c r="D22" s="50"/>
      <c r="E22" s="50"/>
      <c r="F22" s="50"/>
      <c r="G22" s="50"/>
      <c r="H22" s="50"/>
      <c r="I22" s="50"/>
      <c r="J22" s="50"/>
      <c r="K22" s="50"/>
    </row>
    <row r="23" spans="1:11" s="51" customFormat="1" ht="17.25" customHeight="1">
      <c r="A23" s="49"/>
      <c r="B23" s="55" t="s">
        <v>23</v>
      </c>
      <c r="C23" s="49"/>
      <c r="D23" s="50"/>
      <c r="E23" s="50"/>
      <c r="F23" s="50"/>
      <c r="G23" s="50"/>
      <c r="H23" s="50"/>
      <c r="I23" s="50"/>
      <c r="J23" s="50"/>
      <c r="K23" s="50"/>
    </row>
    <row r="24" spans="1:11" s="55" customFormat="1" ht="17.25" customHeight="1">
      <c r="B24" s="55" t="s">
        <v>24</v>
      </c>
    </row>
    <row r="25" spans="1:11" s="46" customFormat="1"/>
    <row r="26" spans="1:11" s="46" customFormat="1"/>
    <row r="27" spans="1:11" s="46" customFormat="1"/>
    <row r="28" spans="1:11" s="46" customFormat="1"/>
    <row r="29" spans="1:11" s="46" customFormat="1"/>
    <row r="30" spans="1:11" s="46" customFormat="1"/>
    <row r="31" spans="1:11" s="46" customFormat="1"/>
    <row r="32" spans="1:11" s="46" customFormat="1"/>
    <row r="33" s="46" customFormat="1"/>
    <row r="34" s="46" customFormat="1"/>
    <row r="35" s="46" customFormat="1"/>
    <row r="36" s="46" customFormat="1"/>
    <row r="37" s="46" customFormat="1"/>
    <row r="38" s="46" customFormat="1"/>
    <row r="39" s="46" customFormat="1"/>
    <row r="40" s="46" customFormat="1"/>
    <row r="41" s="46" customFormat="1"/>
    <row r="42" s="46" customFormat="1"/>
    <row r="43" s="46" customFormat="1"/>
    <row r="44" s="46" customFormat="1"/>
    <row r="45" s="46" customFormat="1"/>
    <row r="46" s="46" customFormat="1"/>
    <row r="47" s="46" customFormat="1"/>
    <row r="48" s="46" customFormat="1"/>
    <row r="49" s="46" customFormat="1"/>
    <row r="50" s="46" customFormat="1"/>
    <row r="51" s="46" customFormat="1"/>
    <row r="52" s="46" customFormat="1"/>
    <row r="53" s="46" customFormat="1"/>
    <row r="54" s="46" customFormat="1"/>
    <row r="55" s="46" customFormat="1"/>
    <row r="56" s="46" customFormat="1"/>
  </sheetData>
  <sheetProtection algorithmName="SHA-512" hashValue="4U2PJcZg0YcQ2u6U+4mXy7vM6NOkjudRTtpry28Q5ZmhNuRU1tkcpGxBnCbwCmdCW5/NrJkUKORCO58gx8Mp2w==" saltValue="FVRGfTDdMV6h+OTbCWJEUA==" spinCount="100000" sheet="1" objects="1" scenarios="1"/>
  <protectedRanges>
    <protectedRange sqref="D3:D7" name="Range4"/>
    <protectedRange sqref="E3:E7" name="Range2"/>
    <protectedRange sqref="B3:C7" name="Range1"/>
    <protectedRange sqref="J3:J7" name="Range3"/>
    <protectedRange sqref="K2:K7" name="Range5"/>
  </protectedRanges>
  <mergeCells count="4">
    <mergeCell ref="A1:K1"/>
    <mergeCell ref="E8:G8"/>
    <mergeCell ref="A9:K9"/>
    <mergeCell ref="A10:K10"/>
  </mergeCells>
  <dataValidations count="2">
    <dataValidation type="list" operator="equal" allowBlank="1" showInputMessage="1" showErrorMessage="1" sqref="J3:J7" xr:uid="{373EE79E-CF7A-4F0D-8D7E-DA5CD1634C66}">
      <formula1>"Personal funds, Loan agreement, Vendor financing, Leasing, Other"</formula1>
    </dataValidation>
    <dataValidation type="list" operator="equal" allowBlank="1" showInputMessage="1" showErrorMessage="1" sqref="D3:D7" xr:uid="{B7FDA29E-81D6-4787-BD20-CE64D00B6B36}">
      <formula1>"New Equipment,Used Equipment, Renew/Retrofit"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6"/>
  <sheetViews>
    <sheetView workbookViewId="0">
      <selection activeCell="E6" sqref="E6"/>
    </sheetView>
  </sheetViews>
  <sheetFormatPr defaultRowHeight="15"/>
  <cols>
    <col min="1" max="1" width="6.5703125" customWidth="1"/>
    <col min="2" max="2" width="26" customWidth="1"/>
    <col min="3" max="3" width="13" customWidth="1"/>
    <col min="4" max="4" width="20" customWidth="1"/>
    <col min="5" max="5" width="18.85546875" customWidth="1"/>
    <col min="6" max="6" width="15.42578125" customWidth="1"/>
    <col min="7" max="9" width="18.85546875" customWidth="1"/>
    <col min="10" max="11" width="18.42578125" customWidth="1"/>
    <col min="12" max="60" width="9.140625" style="46"/>
  </cols>
  <sheetData>
    <row r="1" spans="1:11" ht="63" customHeight="1">
      <c r="A1" s="63" t="s">
        <v>25</v>
      </c>
      <c r="B1" s="63"/>
      <c r="C1" s="63"/>
      <c r="D1" s="63"/>
      <c r="E1" s="63"/>
      <c r="F1" s="63"/>
      <c r="G1" s="63"/>
      <c r="H1" s="63"/>
      <c r="I1" s="63"/>
      <c r="J1" s="63"/>
      <c r="K1" s="63"/>
    </row>
    <row r="2" spans="1:11" ht="49.5" customHeight="1">
      <c r="A2" s="1"/>
      <c r="B2" s="2" t="s">
        <v>1</v>
      </c>
      <c r="C2" s="3" t="s">
        <v>2</v>
      </c>
      <c r="D2" s="3" t="s">
        <v>3</v>
      </c>
      <c r="E2" s="3" t="s">
        <v>4</v>
      </c>
      <c r="F2" s="3" t="s">
        <v>5</v>
      </c>
      <c r="G2" s="3" t="s">
        <v>6</v>
      </c>
      <c r="H2" s="3" t="s">
        <v>7</v>
      </c>
      <c r="I2" s="3" t="s">
        <v>8</v>
      </c>
      <c r="J2" s="4" t="s">
        <v>9</v>
      </c>
      <c r="K2" s="4" t="s">
        <v>10</v>
      </c>
    </row>
    <row r="3" spans="1:11" ht="35.25" customHeight="1">
      <c r="A3" s="5">
        <v>1</v>
      </c>
      <c r="B3" s="6" t="s">
        <v>26</v>
      </c>
      <c r="C3" s="7" t="s">
        <v>27</v>
      </c>
      <c r="D3" s="8" t="s">
        <v>28</v>
      </c>
      <c r="E3" s="9">
        <v>600000</v>
      </c>
      <c r="F3" s="10">
        <f>IF(D3="", "", IF(D3="New Equipment", 0.35, IF(D3="Used Equipment", 0.3, IF(D3="Renew/Retrofit", 0.5, "Invalid Type"))))</f>
        <v>0.35</v>
      </c>
      <c r="G3" s="11">
        <f>IF(E3=0, 0,
    IF(ISBLANK(E3),
        0,
        IF(ISNUMBER(VALUE(E3)),
            IF(D3="New Equipment",
                IF(VALUE(E3)*0.35 &lt; 50000, "Error: Below Minimum Amount",
                    IF(VALUE(E3)*0.35 &gt; 250000, 250000, MAX(VALUE(E3)*0.35, 50000))),
            IF(D3="Used Equipment",
                IF(VALUE(E3)*0.3 &lt; 50000, "Error: Below Minimum Amount",
                    IF(VALUE(E3)*0.3 &gt; 150000, 150000, MAX(VALUE(E3)*0.3, 50000))),
            IF(D3="Renew/Retrofit",
                IF(VALUE(E3)*0.5 &lt; 15000, "Error: Below Minimum Amount",
                    IF(VALUE(E3)*0.5 &gt; 150000, 150000, MAX(VALUE(E3)*0.5, 15000))),
            ""))),
            IF(ISBLANK(E3), 0, 250000)
        )
    )
)</f>
        <v>210000</v>
      </c>
      <c r="H3" s="12">
        <f>IF(ISBLANK(G3), "",
    IF(G3 = "Error: Below Minimum Amount",
        0,
        IF(SUM($G$3:G3) &lt;= 250000, G3,
            IF(SUM($G$3:G3) &gt; 250000,
                MAX(G3 - MAX(SUM($G$3:G3) - 250000, 0), 0),
                G3
            )
        )
    )
)</f>
        <v>210000</v>
      </c>
      <c r="I3" s="11">
        <f>IF(ISNUMBER(H3), E3 - H3, E3 - 0)</f>
        <v>390000</v>
      </c>
      <c r="J3" s="13" t="s">
        <v>29</v>
      </c>
      <c r="K3" s="14"/>
    </row>
    <row r="4" spans="1:11" ht="46.5" customHeight="1">
      <c r="A4" s="15">
        <v>2</v>
      </c>
      <c r="B4" s="16" t="s">
        <v>30</v>
      </c>
      <c r="C4" s="17" t="s">
        <v>27</v>
      </c>
      <c r="D4" s="18" t="s">
        <v>28</v>
      </c>
      <c r="E4" s="19">
        <v>600000</v>
      </c>
      <c r="F4" s="20">
        <f t="shared" ref="F4:F7" si="0">IF(D4="", "", IF(D4="New Equipment", 0.35, IF(D4="Used Equipment", 0.3, IF(D4="Renew/Retrofit", 0.5, "Invalid Type"))))</f>
        <v>0.35</v>
      </c>
      <c r="G4" s="21">
        <f>IF(E4=0, 0,
    IF(ISBLANK(E4),
        "",
        IF(ISNUMBER(VALUE(E4)),
            IF(D4="New Equipment",
                IF(VALUE(E4)*0.35 &lt; 50000, "Error: Below Minimum Amount",
                    IF(VALUE(E4)*0.35 &gt; 250000, 250000, MAX(VALUE(E4)*0.35, 50000))),
            IF(D4="Used Equipment",
                IF(VALUE(E4)*0.3 &lt; 50000, "Error: Below Minimum Amount",
                    IF(VALUE(E4)*0.3 &gt; 150000, 150000, MAX(VALUE(E4)*0.3, 50000))),
            IF(D4="Renew/Retrofit",
                IF(VALUE(E4)*0.5 &lt; 15000, "Error: Below Minimum Amount",
                    IF(VALUE(E4)*0.5 &gt; 150000, 150000, MAX(VALUE(E4)*0.5, 15000))),
            ""))),
            IF(ISBLANK(E4), 0, 250000)
        )
    )
)</f>
        <v>210000</v>
      </c>
      <c r="H4" s="22">
        <f>IF(ISBLANK(G4), "",
    IF(G4 = "Error: Below Minimum Amount",
        0,
        IF(SUM($G$3:G4) &lt;= 250000, G4,
            IF(SUM($G$3:G4) &gt; 250000,
                MAX(G4 - MAX(SUM($G$3:G4) - 250000, 0), 0),
                G4
            )
        )
    )
)</f>
        <v>40000</v>
      </c>
      <c r="I4" s="21">
        <f>IF(ISNUMBER(H4), E4 - H4, E4 - 0)</f>
        <v>560000</v>
      </c>
      <c r="J4" s="23" t="s">
        <v>31</v>
      </c>
      <c r="K4" s="24"/>
    </row>
    <row r="5" spans="1:11" ht="35.25" customHeight="1">
      <c r="A5" s="15">
        <v>3</v>
      </c>
      <c r="B5" s="16" t="s">
        <v>30</v>
      </c>
      <c r="C5" s="17" t="s">
        <v>27</v>
      </c>
      <c r="D5" s="18" t="s">
        <v>32</v>
      </c>
      <c r="E5" s="19">
        <v>100000</v>
      </c>
      <c r="F5" s="20">
        <f t="shared" si="0"/>
        <v>0.5</v>
      </c>
      <c r="G5" s="21">
        <f>IF(E5=0, 0,
    IF(ISBLANK(E5),
        "",
        IF(ISNUMBER(VALUE(E5)),
            IF(D5="New Equipment",
                IF(VALUE(E5)*0.35 &lt; 50000, "Error: Below Minimum Amount",
                    IF(VALUE(E5)*0.35 &gt; 250000, 250000, MAX(VALUE(E5)*0.35, 50000))),
            IF(D5="Used Equipment",
                IF(VALUE(E5)*0.3 &lt; 50000, "Error: Below Minimum Amount",
                    IF(VALUE(E5)*0.3 &gt; 150000, 150000, MAX(VALUE(E5)*0.3, 50000))),
            IF(D5="Renew/Retrofit",
                IF(VALUE(E5)*0.5 &lt; 15000, "Error: Below Minimum Amount",
                    IF(VALUE(E5)*0.5 &gt; 150000, 150000, MAX(VALUE(E5)*0.5, 15000))),
            ""))),
            IF(ISBLANK(E5), 0, 250000)
        )
    )
)</f>
        <v>50000</v>
      </c>
      <c r="H5" s="22">
        <f>IF(ISBLANK(G5), "",
    IF(G5 = "Error: Below Minimum Amount",
        0,
        IF(SUM($G$3:G5) &lt;= 250000, G5,
            IF(SUM($G$3:G5) &gt; 250000,
                MAX(G5 - MAX(SUM($G$3:G5) - 250000, 0), 0),
                G5
            )
        )
    )
)</f>
        <v>0</v>
      </c>
      <c r="I5" s="21">
        <f>IF(ISNUMBER(H5), E5 - H5, E5 - 0)</f>
        <v>100000</v>
      </c>
      <c r="J5" s="23" t="s">
        <v>33</v>
      </c>
      <c r="K5" s="24"/>
    </row>
    <row r="6" spans="1:11" ht="35.25" customHeight="1">
      <c r="A6" s="15">
        <v>4</v>
      </c>
      <c r="B6" s="25"/>
      <c r="C6" s="25"/>
      <c r="D6" s="26"/>
      <c r="E6" s="27"/>
      <c r="F6" s="28" t="str">
        <f t="shared" si="0"/>
        <v/>
      </c>
      <c r="G6" s="29">
        <f>IF(E6=0, 0,
    IF(ISBLANK(E6),
        "",
        IF(ISNUMBER(VALUE(E6)),
            IF(D6="New Equipment",
                IF(VALUE(E6)*0.35 &lt; 50000, "Error: Below Minimum Amount",
                    IF(VALUE(E6)*0.35 &gt; 250000, 250000, MAX(VALUE(E6)*0.35, 50000))),
            IF(D6="Used Equipment",
                IF(VALUE(E6)*0.3 &lt; 50000, "Error: Below Minimum Amount",
                    IF(VALUE(E6)*0.3 &gt; 150000, 150000, MAX(VALUE(E6)*0.3, 50000))),
            IF(D6="Renew/Retrofit",
                IF(VALUE(E6)*0.5 &lt; 15000, "Error: Below Minimum Amount",
                    IF(VALUE(E6)*0.5 &gt; 150000, 150000, MAX(VALUE(E6)*0.5, 15000))),
            ""))),
            IF(ISBLANK(E6), 0, 250000)
        )
    )
)</f>
        <v>0</v>
      </c>
      <c r="H6" s="30">
        <f>IF(ISBLANK(G6), "",
    IF(G6 = "Error: Below Minimum Amount",
        0,
        IF(SUM($G$3:G6) &lt;= 250000, G6,
            IF(SUM($G$3:G6) &gt; 250000,
                MAX(G6 - MAX(SUM($G$3:G6) - 250000, 0), 0),
                G6
            )
        )
    )
)</f>
        <v>0</v>
      </c>
      <c r="I6" s="29">
        <f>IF(ISNUMBER(H6), E6 - H6, E6 - 0)</f>
        <v>0</v>
      </c>
      <c r="J6" s="31"/>
      <c r="K6" s="24"/>
    </row>
    <row r="7" spans="1:11" ht="35.25" customHeight="1">
      <c r="A7" s="32">
        <v>5</v>
      </c>
      <c r="B7" s="33"/>
      <c r="C7" s="33"/>
      <c r="D7" s="34"/>
      <c r="E7" s="35"/>
      <c r="F7" s="36" t="str">
        <f t="shared" si="0"/>
        <v/>
      </c>
      <c r="G7" s="37">
        <f>IF(E7=0, 0,
    IF(ISBLANK(E7),
        "",
        IF(ISNUMBER(VALUE(E7)),
            IF(D7="New Equipment",
                IF(VALUE(E7)*0.35 &lt; 50000, "Error: Below Minimum Amount",
                    IF(VALUE(E7)*0.35 &gt; 250000, 250000, MAX(VALUE(E7)*0.35, 50000))),
            IF(D7="Used Equipment",
                IF(VALUE(E7)*0.3 &lt; 50000, "Error: Below Minimum Amount",
                    IF(VALUE(E7)*0.3 &gt; 150000, 150000, MAX(VALUE(E7)*0.3, 50000))),
            IF(D7="Renew/Retrofit",
                IF(VALUE(E7)*0.5 &lt; 15000, "Error: Below Minimum Amount",
                    IF(VALUE(E7)*0.5 &gt; 150000, 150000, MAX(VALUE(E7)*0.5, 15000))),
            ""))),
            IF(ISBLANK(E7), 0, 250000)
        )
    )
)</f>
        <v>0</v>
      </c>
      <c r="H7" s="38">
        <f>IF(ISBLANK(G7), "",
    IF(G7 = "Error: Below Minimum Amount",
        0,
        IF(SUM($G$3:G7) &lt;= 250000, G7,
            IF(SUM($G$3:G7) &gt; 250000,
                MAX(G7 - MAX(SUM($G$3:G7) - 250000, 0), 0),
                G7
            )
        )
    )
)</f>
        <v>0</v>
      </c>
      <c r="I7" s="39">
        <f>IF(ISNUMBER(H7), E7 - H7, E7 - 0)</f>
        <v>0</v>
      </c>
      <c r="J7" s="40"/>
      <c r="K7" s="41"/>
    </row>
    <row r="8" spans="1:11" ht="35.25" customHeight="1">
      <c r="A8" s="42"/>
      <c r="B8" s="43"/>
      <c r="C8" s="43"/>
      <c r="D8" s="44"/>
      <c r="E8" s="58" t="s">
        <v>11</v>
      </c>
      <c r="F8" s="59"/>
      <c r="G8" s="60"/>
      <c r="H8" s="45">
        <f>SUM(H3:H7)</f>
        <v>250000</v>
      </c>
      <c r="I8" s="42"/>
      <c r="J8" s="42"/>
      <c r="K8" s="42"/>
    </row>
    <row r="9" spans="1:11" ht="14.25" customHeight="1">
      <c r="A9" s="61"/>
      <c r="B9" s="61"/>
      <c r="C9" s="61"/>
      <c r="D9" s="61"/>
      <c r="E9" s="61"/>
      <c r="F9" s="61"/>
      <c r="G9" s="61"/>
      <c r="H9" s="61"/>
      <c r="I9" s="61"/>
      <c r="J9" s="61"/>
      <c r="K9" s="61"/>
    </row>
    <row r="10" spans="1:11" s="46" customFormat="1" ht="23.25" customHeight="1">
      <c r="A10" s="62" t="s">
        <v>12</v>
      </c>
      <c r="B10" s="62"/>
      <c r="C10" s="62"/>
      <c r="D10" s="62"/>
      <c r="E10" s="62"/>
      <c r="F10" s="62"/>
      <c r="G10" s="62"/>
      <c r="H10" s="62"/>
      <c r="I10" s="62"/>
      <c r="J10" s="62"/>
      <c r="K10" s="62"/>
    </row>
    <row r="11" spans="1:11" s="46" customFormat="1" ht="8.25" customHeight="1">
      <c r="A11" s="47"/>
      <c r="B11" s="47"/>
      <c r="C11" s="47"/>
      <c r="D11" s="47"/>
      <c r="E11" s="47"/>
      <c r="F11" s="47"/>
      <c r="G11" s="47"/>
      <c r="H11" s="47"/>
      <c r="I11" s="47"/>
      <c r="J11" s="47"/>
      <c r="K11" s="47"/>
    </row>
    <row r="12" spans="1:11" s="51" customFormat="1" ht="17.25" customHeight="1">
      <c r="A12" s="48" t="s">
        <v>13</v>
      </c>
      <c r="B12" s="49"/>
      <c r="C12" s="49"/>
      <c r="D12" s="50"/>
      <c r="E12" s="50"/>
      <c r="F12" s="50"/>
      <c r="G12" s="50"/>
      <c r="H12" s="50"/>
      <c r="I12" s="50"/>
      <c r="J12" s="50"/>
      <c r="K12" s="50"/>
    </row>
    <row r="13" spans="1:11" s="51" customFormat="1" ht="17.25" customHeight="1">
      <c r="A13" s="49"/>
      <c r="B13" s="55" t="s">
        <v>14</v>
      </c>
      <c r="C13" s="49"/>
      <c r="D13" s="50"/>
      <c r="E13" s="50"/>
      <c r="F13" s="50"/>
      <c r="G13" s="50"/>
      <c r="H13" s="50"/>
      <c r="I13" s="50"/>
      <c r="J13" s="50"/>
      <c r="K13" s="50"/>
    </row>
    <row r="14" spans="1:11" s="51" customFormat="1" ht="17.25" customHeight="1">
      <c r="A14" s="49"/>
      <c r="B14" s="56" t="s">
        <v>15</v>
      </c>
      <c r="C14" s="49"/>
      <c r="D14" s="50"/>
      <c r="E14" s="50"/>
      <c r="F14" s="50"/>
      <c r="G14" s="50"/>
      <c r="H14" s="50"/>
      <c r="I14" s="50"/>
      <c r="J14" s="50"/>
      <c r="K14" s="50"/>
    </row>
    <row r="15" spans="1:11" s="51" customFormat="1" ht="17.25" customHeight="1">
      <c r="A15" s="49"/>
      <c r="B15" s="56" t="s">
        <v>16</v>
      </c>
      <c r="C15" s="49"/>
      <c r="D15" s="50"/>
      <c r="E15" s="50"/>
      <c r="F15" s="50"/>
      <c r="G15" s="50"/>
      <c r="H15" s="50"/>
      <c r="I15" s="50"/>
      <c r="J15" s="50"/>
      <c r="K15" s="50"/>
    </row>
    <row r="16" spans="1:11" s="51" customFormat="1" ht="17.25" customHeight="1">
      <c r="A16" s="49"/>
      <c r="B16" s="55" t="s">
        <v>17</v>
      </c>
      <c r="C16" s="49"/>
      <c r="D16" s="50"/>
      <c r="E16" s="50"/>
      <c r="F16" s="50"/>
      <c r="G16" s="50"/>
      <c r="H16" s="50"/>
      <c r="I16" s="50"/>
      <c r="J16" s="50"/>
      <c r="K16" s="50"/>
    </row>
    <row r="17" spans="1:11" s="51" customFormat="1" ht="17.25" customHeight="1">
      <c r="A17" s="49"/>
      <c r="B17" s="56" t="s">
        <v>18</v>
      </c>
      <c r="C17" s="49"/>
      <c r="D17" s="50"/>
      <c r="E17" s="50"/>
      <c r="F17" s="50"/>
      <c r="G17" s="50"/>
      <c r="H17" s="50"/>
      <c r="I17" s="50"/>
      <c r="J17" s="50"/>
      <c r="K17" s="50"/>
    </row>
    <row r="18" spans="1:11" s="51" customFormat="1" ht="17.25" customHeight="1">
      <c r="A18" s="49"/>
      <c r="B18" s="55" t="s">
        <v>19</v>
      </c>
      <c r="C18" s="49"/>
      <c r="D18" s="50"/>
      <c r="E18" s="50"/>
      <c r="F18" s="50"/>
      <c r="G18" s="50"/>
      <c r="H18" s="50"/>
      <c r="I18" s="50"/>
      <c r="J18" s="50"/>
      <c r="K18" s="50"/>
    </row>
    <row r="19" spans="1:11" s="51" customFormat="1" ht="8.25" customHeight="1">
      <c r="A19" s="49"/>
      <c r="B19" s="52"/>
      <c r="C19" s="49"/>
      <c r="D19" s="50"/>
      <c r="E19" s="50"/>
      <c r="F19" s="50"/>
      <c r="G19" s="50"/>
      <c r="H19" s="50"/>
      <c r="I19" s="50"/>
      <c r="J19" s="50"/>
      <c r="K19" s="50"/>
    </row>
    <row r="20" spans="1:11" s="54" customFormat="1" ht="17.25" customHeight="1">
      <c r="A20" s="48" t="s">
        <v>20</v>
      </c>
      <c r="B20" s="48"/>
      <c r="C20" s="48"/>
      <c r="D20" s="53"/>
      <c r="E20" s="53"/>
      <c r="F20" s="53"/>
      <c r="G20" s="53"/>
      <c r="H20" s="53"/>
      <c r="I20" s="53"/>
      <c r="J20" s="53"/>
      <c r="K20" s="53"/>
    </row>
    <row r="21" spans="1:11" s="51" customFormat="1" ht="17.25" customHeight="1">
      <c r="A21" s="49"/>
      <c r="B21" s="55" t="s">
        <v>21</v>
      </c>
      <c r="C21" s="49"/>
      <c r="D21" s="50"/>
      <c r="E21" s="50"/>
      <c r="F21" s="50"/>
      <c r="G21" s="50"/>
      <c r="H21" s="50"/>
      <c r="I21" s="50"/>
      <c r="J21" s="50"/>
      <c r="K21" s="50"/>
    </row>
    <row r="22" spans="1:11" s="51" customFormat="1" ht="17.25" customHeight="1">
      <c r="A22" s="49"/>
      <c r="B22" s="55" t="s">
        <v>22</v>
      </c>
      <c r="C22" s="49"/>
      <c r="D22" s="50"/>
      <c r="E22" s="50"/>
      <c r="F22" s="50"/>
      <c r="G22" s="50"/>
      <c r="H22" s="50"/>
      <c r="I22" s="50"/>
      <c r="J22" s="50"/>
      <c r="K22" s="50"/>
    </row>
    <row r="23" spans="1:11" s="51" customFormat="1" ht="17.25" customHeight="1">
      <c r="A23" s="49"/>
      <c r="B23" s="55" t="s">
        <v>23</v>
      </c>
      <c r="C23" s="49"/>
      <c r="D23" s="50"/>
      <c r="E23" s="50"/>
      <c r="F23" s="50"/>
      <c r="G23" s="50"/>
      <c r="H23" s="50"/>
      <c r="I23" s="50"/>
      <c r="J23" s="50"/>
      <c r="K23" s="50"/>
    </row>
    <row r="24" spans="1:11" s="55" customFormat="1" ht="17.25" customHeight="1">
      <c r="B24" s="55" t="s">
        <v>24</v>
      </c>
    </row>
    <row r="25" spans="1:11" s="46" customFormat="1"/>
    <row r="26" spans="1:11" s="46" customFormat="1"/>
    <row r="27" spans="1:11" s="46" customFormat="1"/>
    <row r="28" spans="1:11" s="46" customFormat="1"/>
    <row r="29" spans="1:11" s="46" customFormat="1"/>
    <row r="30" spans="1:11" s="46" customFormat="1"/>
    <row r="31" spans="1:11" s="46" customFormat="1"/>
    <row r="32" spans="1:11" s="46" customFormat="1"/>
    <row r="33" s="46" customFormat="1"/>
    <row r="34" s="46" customFormat="1"/>
    <row r="35" s="46" customFormat="1"/>
    <row r="36" s="46" customFormat="1"/>
    <row r="37" s="46" customFormat="1"/>
    <row r="38" s="46" customFormat="1"/>
    <row r="39" s="46" customFormat="1"/>
    <row r="40" s="46" customFormat="1"/>
    <row r="41" s="46" customFormat="1"/>
    <row r="42" s="46" customFormat="1"/>
    <row r="43" s="46" customFormat="1"/>
    <row r="44" s="46" customFormat="1"/>
    <row r="45" s="46" customFormat="1"/>
    <row r="46" s="46" customFormat="1"/>
    <row r="47" s="46" customFormat="1"/>
    <row r="48" s="46" customFormat="1"/>
    <row r="49" s="46" customFormat="1"/>
    <row r="50" s="46" customFormat="1"/>
    <row r="51" s="46" customFormat="1"/>
    <row r="52" s="46" customFormat="1"/>
    <row r="53" s="46" customFormat="1"/>
    <row r="54" s="46" customFormat="1"/>
    <row r="55" s="46" customFormat="1"/>
    <row r="56" s="46" customFormat="1"/>
  </sheetData>
  <sheetProtection algorithmName="SHA-512" hashValue="ZRdVU0LjpeKlOhhMrWHA1O1/Yaa00Bvfekuas3SOa5i88ekXTr8vc5VsSrRSftMYuS8bsrg7+OP4GyVVmqdfQw==" saltValue="2btW49AuN1+MSNaL8Sy3BQ==" spinCount="100000" sheet="1" objects="1" scenarios="1"/>
  <protectedRanges>
    <protectedRange sqref="D3:D7" name="Range4"/>
    <protectedRange sqref="E3:E7" name="Range2"/>
    <protectedRange sqref="B3:C7" name="Range1"/>
    <protectedRange sqref="J3:J7" name="Range3"/>
    <protectedRange sqref="K2:K7" name="Range5"/>
  </protectedRanges>
  <mergeCells count="4">
    <mergeCell ref="A1:K1"/>
    <mergeCell ref="E8:G8"/>
    <mergeCell ref="A9:K9"/>
    <mergeCell ref="A10:K10"/>
  </mergeCells>
  <dataValidations count="2">
    <dataValidation type="list" operator="equal" allowBlank="1" showInputMessage="1" showErrorMessage="1" sqref="D3:D7" xr:uid="{E019C122-901A-4F81-B8C6-A768044EBE86}">
      <formula1>"New Equipment,Used Equipment, Renew/Retrofit"</formula1>
    </dataValidation>
    <dataValidation type="list" operator="equal" allowBlank="1" showInputMessage="1" showErrorMessage="1" sqref="J3:J7" xr:uid="{4572ED3C-B102-43CB-9721-3CDAA09EFF11}">
      <formula1>"Personal funds, Loan agreement, Vendor financing, Leasing, Other"</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27F9DA7FD5E459FFD0C5E6862D94E" ma:contentTypeVersion="12" ma:contentTypeDescription="Create a new document." ma:contentTypeScope="" ma:versionID="7cc9a1309bc3d03defc34bd5af56748d">
  <xsd:schema xmlns:xsd="http://www.w3.org/2001/XMLSchema" xmlns:xs="http://www.w3.org/2001/XMLSchema" xmlns:p="http://schemas.microsoft.com/office/2006/metadata/properties" xmlns:ns2="ec0ae6e8-0ca7-49ba-a274-0666061373bc" xmlns:ns3="138f5d21-b686-4bd8-be40-9be02755fe93" targetNamespace="http://schemas.microsoft.com/office/2006/metadata/properties" ma:root="true" ma:fieldsID="1dca1431defc04c9abb453b3855b92ad" ns2:_="" ns3:_="">
    <xsd:import namespace="ec0ae6e8-0ca7-49ba-a274-0666061373bc"/>
    <xsd:import namespace="138f5d21-b686-4bd8-be40-9be02755fe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ae6e8-0ca7-49ba-a274-066606137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1db5c4b-1f5d-4e56-b7d1-1f11c44238f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f5d21-b686-4bd8-be40-9be02755fe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9bd5a8-a2bd-438b-810a-eea85294891a}" ma:internalName="TaxCatchAll" ma:showField="CatchAllData" ma:web="138f5d21-b686-4bd8-be40-9be02755fe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38f5d21-b686-4bd8-be40-9be02755fe93">
      <UserInfo>
        <DisplayName/>
        <AccountId xsi:nil="true"/>
        <AccountType/>
      </UserInfo>
    </SharedWithUsers>
    <lcf76f155ced4ddcb4097134ff3c332f xmlns="ec0ae6e8-0ca7-49ba-a274-0666061373bc">
      <Terms xmlns="http://schemas.microsoft.com/office/infopath/2007/PartnerControls"/>
    </lcf76f155ced4ddcb4097134ff3c332f>
    <TaxCatchAll xmlns="138f5d21-b686-4bd8-be40-9be02755fe9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B9A8D-FDB3-48F6-8D7D-5CBB29485C4E}"/>
</file>

<file path=customXml/itemProps2.xml><?xml version="1.0" encoding="utf-8"?>
<ds:datastoreItem xmlns:ds="http://schemas.openxmlformats.org/officeDocument/2006/customXml" ds:itemID="{97EC0A4A-E685-4AC3-8646-F5F40630A222}"/>
</file>

<file path=customXml/itemProps3.xml><?xml version="1.0" encoding="utf-8"?>
<ds:datastoreItem xmlns:ds="http://schemas.openxmlformats.org/officeDocument/2006/customXml" ds:itemID="{C3F9E26B-1C4E-4EF2-955B-59786FBD90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Leighton,Katrina</cp:lastModifiedBy>
  <cp:revision/>
  <dcterms:created xsi:type="dcterms:W3CDTF">2024-04-13T17:56:01Z</dcterms:created>
  <dcterms:modified xsi:type="dcterms:W3CDTF">2024-04-18T13:58:34Z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0x010100FDD27F9DA7FD5E459FFD0C5E6862D94E</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